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https://voiesnavigablesdefrance-my.sharepoint.com/personal/cyril_negrie_vnf_fr/Documents/Bureau/DCE 2025 GE FULL/LOT 2 ELECTRICITE/"/>
    </mc:Choice>
  </mc:AlternateContent>
  <xr:revisionPtr revIDLastSave="2" documentId="8_{109EE2AF-B5B5-4403-BF6C-E75803EBF967}" xr6:coauthVersionLast="47" xr6:coauthVersionMax="47" xr10:uidLastSave="{5752B7C2-F62E-4D06-996D-EAC7691501C2}"/>
  <bookViews>
    <workbookView xWindow="2805" yWindow="2970" windowWidth="21600" windowHeight="11775" xr2:uid="{016D2517-19E3-41AA-AF33-57E870DB3058}"/>
  </bookViews>
  <sheets>
    <sheet name="DPGF" sheetId="1" r:id="rId1"/>
  </sheets>
  <definedNames>
    <definedName name="BPU_Code_Consultation">#REF!</definedName>
    <definedName name="BPU_Code_Lot">#REF!</definedName>
    <definedName name="BPU_Libelle_Organisme">#REF!</definedName>
    <definedName name="BPU_Ligne_Article">#REF!</definedName>
    <definedName name="BPU_Ligne_Entete">#REF!</definedName>
    <definedName name="BPU_Niveau_Decoupage">#REF!</definedName>
    <definedName name="BPU_Niveau1_Organisme">#REF!</definedName>
    <definedName name="BPU_Niveau2_Organisme">#REF!</definedName>
    <definedName name="BPU_Niveau3_Organisme">#REF!</definedName>
    <definedName name="BPU_Objet_Consultation">#REF!</definedName>
    <definedName name="DEBUT_DOC">DPGF!$B$10:$H$10</definedName>
    <definedName name="DQE_Code_Consultation">DPGF!$H$2</definedName>
    <definedName name="DQE_Code_Lot">DPGF!$H$3</definedName>
    <definedName name="DQE_Consultation">DPGF!$G$2</definedName>
    <definedName name="DQE_CUMUL_HT">DPGF!$H$31</definedName>
    <definedName name="DQE_CUMUL_TTC">DPGF!$H$33</definedName>
    <definedName name="DQE_Libelle_Organisme">DPGF!$C$8</definedName>
    <definedName name="DQE_Ligne_Article_Descriptif">DPGF!#REF!</definedName>
    <definedName name="DQE_Ligne_Article_Descriptif_Metre">DPGF!#REF!</definedName>
    <definedName name="DQE_Ligne_Article_Metre">DPGF!#REF!</definedName>
    <definedName name="DQE_Ligne_Article_Simple">DPGF!#REF!</definedName>
    <definedName name="DQE_Ligne_Entete_Descriptif">DPGF!#REF!</definedName>
    <definedName name="DQE_Ligne_Entete_simple">DPGF!#REF!</definedName>
    <definedName name="DQE_Lot_traite">DPGF!$G$3</definedName>
    <definedName name="DQE_MONTANT_TVA">DPGF!$H$32</definedName>
    <definedName name="DQE_Niveau_Decoupage">DPGF!#REF!</definedName>
    <definedName name="DQE_Niveau1_Organisme">DPGF!$B$1</definedName>
    <definedName name="DQE_Niveau2_Organisme">DPGF!$B$2</definedName>
    <definedName name="DQE_Niveau3_Organisme">DPGF!$B$3</definedName>
    <definedName name="DQE_Objet_Consultation">DPGF!$C$7</definedName>
    <definedName name="DQE_TAUX">DPGF!$I$10</definedName>
    <definedName name="DQE_TAUX_TVA">DPGF!$D$32</definedName>
    <definedName name="DQE_TOTAL_MONTANTHT_LABEL">DPGF!$B$31</definedName>
    <definedName name="DQE_TOTAL_MONTANTTTC_LABEL">DPGF!$B$33</definedName>
    <definedName name="DQE_TVA_1">DPGF!$B$32</definedName>
    <definedName name="ID_ARTICLES">DPGF!$A$10</definedName>
    <definedName name="Id_Consultation">DPGF!$A$1</definedName>
    <definedName name="Id_Lot">DPGF!$A$3</definedName>
    <definedName name="_xlnm.Print_Titles" localSheetId="0">DPGF!$1:$10</definedName>
    <definedName name="NUM_PRIX">DPGF!$B$10</definedName>
    <definedName name="PRIX_UNITAIRE">DPGF!$F$10</definedName>
    <definedName name="QUANTITES_PREVUES">DPGF!$E$10</definedName>
    <definedName name="RABAIS" localSheetId="0">DPGF!$G$10</definedName>
    <definedName name="TITRE">DPGF!$B$4</definedName>
    <definedName name="Type_DE">DPGF!$A$2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 i="1" l="1"/>
  <c r="H12" i="1"/>
  <c r="J12" i="1" s="1"/>
  <c r="H14" i="1"/>
  <c r="J14" i="1" s="1"/>
  <c r="H17" i="1"/>
  <c r="J17" i="1" s="1"/>
  <c r="H19" i="1"/>
  <c r="J19" i="1" s="1"/>
  <c r="H22" i="1"/>
  <c r="J22" i="1" s="1"/>
  <c r="H25" i="1"/>
  <c r="J25" i="1" s="1"/>
  <c r="H27" i="1"/>
  <c r="J27" i="1" s="1"/>
  <c r="H32" i="1" l="1"/>
  <c r="H31" i="1"/>
  <c r="H33" i="1" s="1"/>
</calcChain>
</file>

<file path=xl/sharedStrings.xml><?xml version="1.0" encoding="utf-8"?>
<sst xmlns="http://schemas.openxmlformats.org/spreadsheetml/2006/main" count="83" uniqueCount="56">
  <si>
    <t>Unité</t>
  </si>
  <si>
    <t>Libellé</t>
  </si>
  <si>
    <t>Montant
H.T.</t>
  </si>
  <si>
    <t>Quantités
Prévues</t>
  </si>
  <si>
    <t>Montant H.T.</t>
  </si>
  <si>
    <t>Montant T.V.A.</t>
  </si>
  <si>
    <t>Montant T.T.C.</t>
  </si>
  <si>
    <t>C  U  M  U  L  S</t>
  </si>
  <si>
    <t xml:space="preserve">Objet : </t>
  </si>
  <si>
    <t>N° Prix</t>
  </si>
  <si>
    <t>Taux</t>
  </si>
  <si>
    <t>Rabais</t>
  </si>
  <si>
    <t>Prix Unitaire/
Forfait H.T.</t>
  </si>
  <si>
    <t>Personne morale :</t>
  </si>
  <si>
    <t>DECOMPOSITION DU PRIX GLOBAL ET FORFAITAIRE</t>
  </si>
  <si>
    <t>3342544</t>
  </si>
  <si>
    <t>dePrixForfaitaires</t>
  </si>
  <si>
    <t>Consultation : M2551I0039</t>
  </si>
  <si>
    <t>Modernisation des systèmes secourus sur le site d'Ormes</t>
  </si>
  <si>
    <t>02</t>
  </si>
  <si>
    <t>3463420</t>
  </si>
  <si>
    <t>02 - Systèmes secourus</t>
  </si>
  <si>
    <t>1-1</t>
  </si>
  <si>
    <t>INSTALLATION ET REPLI DE CHANTIER</t>
  </si>
  <si>
    <t>f</t>
  </si>
  <si>
    <t>3410445</t>
  </si>
  <si>
    <t/>
  </si>
  <si>
    <t xml:space="preserve">Ce prix rémunère forfaitairement toutes les prestations et sujétions particulières liées à la phase préparatoire
Ce prix rémunère notamment et au forfait :
- Les visites préalables,
- La rédaction du Plan de prévention 
- La rédaction du PAE,
- La rédaction du PAQ,
- L’amenée de tous les matériels de fabrication et mise en œuvre nécessaire à la bonne exécution des travaux et leur repliement en fin de chantier,
- Un groupe électrogène de maintient de tension pendant la phase travaux.
- l’évacuation des déchets et nettoyage du chantier
TRANSPORT - MANUTENTION
Ce prix rémunère également toutes les opérations liées au transport, à la manutention, au chargement, au déchargement et mise en place avec les moyens de manutentions adéquats des éléments lourds conformément au CCTP et toutes sujétions liées.
 LE FORFAIT 
</t>
  </si>
  <si>
    <t>1-2</t>
  </si>
  <si>
    <t>ETUDES ET CONTRÔLES</t>
  </si>
  <si>
    <t>3410446</t>
  </si>
  <si>
    <t xml:space="preserve">Ce prix rémunère forfaitairement toutes les prestations et sujétions particulières liées à cette prestation telle que définie dans le CCTP. Phase préparatoire aux prestations : études.
Ce prix rémunère forfaitairement et comprend notamment :
- Toutes les études préalables,
- La réalisation et fourniture des schémas électriques,
- La réalisation et la fourniture du programme automate incluant l’étude des retours d’alarmes et des états, permettant la surveillance à distance,
- La réalisation et fourniture des schémas de puissance et commande électriques,
- Les visites nécessaires auprès des organismes de contrôles électriques agrées,
- La coordination avec le maitre d’ouvrage pour les coupures réseau ainsi que les raccordements éventuels,
- Les frais liés aux visites nécessaires par des organismes de contrôles agréés et les agréments éventuels.
- Réunion de chantier entreprise MOE, réunion de levée de réserve, OPR
- Liste non exhaustive, se référer aux indications du CCTP
Ainsi que toutes sujétions liées
</t>
  </si>
  <si>
    <t xml:space="preserve"> LE FORFAIT 
</t>
  </si>
  <si>
    <t>1-3</t>
  </si>
  <si>
    <t>FOURNITURE D’UN GROUPE ÉLECTROGÈNE</t>
  </si>
  <si>
    <t>3410494</t>
  </si>
  <si>
    <t xml:space="preserve">Ce prix rémunère forfaitairement toutes les prestations et sujétions particulières liées à cette prestation telle que définie dans le CCTP à l’article 2.5 travaux à charge et 3.2.6 Motorisation.
Ce prix rémunère, notamment, à l’unité la fourniture d’un groupe électrogène d’une puissance de capacité égale ou superieur de 136 KVA, à régulation électronique, disposant d’une autonomie supérieure à 12 heures, de dimensions maximales identique à l’existant, équipé d’un disjoncteur motorisé, d’un chargeur batterie, d’un banc de charge intégré, d’au moins 3 prises de type « Hypra » (1 x 16A mono; 1 x 32A tri; 1 x 63A tétra), équipé des systèmes de manutention par anneau de levage et par fourche, avec un réservoir de capacité compatible avec l’autonomie souhaitée conformément au cahier des charges.
- Identifications, Déposes et manutentions du nouveau GE à sa place définitive 
Liste non exhaustive, se référer aux indications du CCTP
Ainsi que toutes sujétions liées
LE FORFAIT
</t>
  </si>
  <si>
    <t>1-4</t>
  </si>
  <si>
    <t>REMPLACEMENT ARMOIRE INVERSEUR - ARMOIRE ECLAIRAGE PUBLIC</t>
  </si>
  <si>
    <t>3410448</t>
  </si>
  <si>
    <t xml:space="preserve">Ce prix rémunère forfaitairement le remplacement et la mutualisation de l’armoire inverseur et éclairage existantes, tous les travaux de fourniture, de mise place, de câblage et de raccordements liés à l’ensemble du système de secours comme définit dans le CCTP aux articles 2.5 travaux à charge.
Il comprend notamment :
- L’étude technique suivant les besoins exprimés 
- L’approvisionnement, le transport, le déchargement et le montage intégral des équipements
- La documentation et le repérage de tous les éléments constituant son installation
- Prise de terre et liaisons équipotentielles
- Origine de l'installation et branchement électrique de secours 
- Démontage des anciennes armoires pour prévoir remplacement.
- Remplacement des 2 armoires extérieures (inverseur et éclairage) sur le site de ORMES en 1 seule armoire avec le remplacement de tous les apparaillages la constituant (mutualisation des 2 armoires / zone PPRI).
- Identification et repérage des câbles </t>
  </si>
  <si>
    <t xml:space="preserve">- Identification des câbles à rallonger sur le site de ORMES
- Onduleur
- Arrêt d'urgence
- Gestion par automate programmables et parametrage de celui-ci
- Alimentations diverses 
- la reprise et l’intégration des départs de l’éclairage public de l’écluse (contacteurs, horloge ou/et automate de commande, commutateurs pour la gestion des modes « manuel et automatique », et voyants fixés en façade de l’armoire).
- liste non exhaustive, se référer aux indications du CCTP
Ainsi que toutes sujétions liées
LE FORFAIT 
</t>
  </si>
  <si>
    <t>1-5</t>
  </si>
  <si>
    <t>RACCORDEMENTS GROUPE ELECTROGENE - APPAREILLAGE DANS LE NOUVEAU LOCAL</t>
  </si>
  <si>
    <t>3410449</t>
  </si>
  <si>
    <t>Ce prix rémunère forfaitairement tous les travaux de fourniture, de mise place, de câblage et de raccordements électriques du groupe électrogène à la nouvelle armoire, des prises électriques, de l’éclairage et de tous les appareillages nécessaire dans le nouveau local   comme définit dans le CCTP aux articles 2.5 travaux à charges, 3.5 arrêts d’urgence, 3.7.2 détecteurs de mouvements, 3.8 appareils d’éclairages, 3.9 éclairages de sécurité. 
Il comprend notamment :
- Tous les câblages électriques et chemins de câbles 
- La fourniture de tous les accessoires nécessaires (arrêt d’urgence déporté installé à l’intérieur vers l’entrée du bâtiment (câblage parallèle à celui existant du groupe électrogène)
- La fourniture de tous les accessoires nécessaires, prises électrique, chemin de câble, système de signalisation de fonctionnement du groupe à LED Feu Fixe, Rouge / Vert / Ambre situé à l’extérieur du bâtiment, du système d’éclairage du nouveau local, etc.</t>
  </si>
  <si>
    <t xml:space="preserve">- La fourniture des appareils d’éclairages et détecteur de mouvement.
- La fourniture des appareils d’éclairages de sécurité.
- Fourreau aiguillés
- Liste non exhaustive, se référer aux indications du CCTP
Ainsi que toutes sujétions liées
LE FORFAIT 
</t>
  </si>
  <si>
    <t>1-6</t>
  </si>
  <si>
    <t>FOURNITURE EN PIECES DE RECHANGES</t>
  </si>
  <si>
    <t>3410450</t>
  </si>
  <si>
    <t xml:space="preserve">Ce prix rémunère forfaitairement la fourniture de pièces de rechanges comme définit dans le CCTP à l’article 4.2. Pièces de rechange,
Il comprend notamment :
- Un disjoncteur tetra départ de puissance
- Un onduleur,
- Une verrine de signalisation,
- Un automate de gestion du groupe programmé.
Ainsi que toutes sujétions liées
LE FORFAIT 
</t>
  </si>
  <si>
    <t>1-7</t>
  </si>
  <si>
    <t>DOCUMENTATION, VÉRIFICATION, MISE EN SERVICE et FORMATION</t>
  </si>
  <si>
    <t>3410451</t>
  </si>
  <si>
    <t xml:space="preserve">Ce prix rémunère forfaitairement la documentation complète, les essais test et réglage, la mise en service, le DOE et la formation du personnel d’exploitation et de maintenance comme définit dans le CCTP.
Ce prix rémunère, notamment et forfaitairement toutes les opérations préalables à la remise de l’installation :
- Les essais,
- Les tests et les réglages,
- La mise en service,
- Formation du personnels de  maintenance et  d’exploitation.
- Les livrets de formation
- La réalisation des modes opératoires correspondants,
- Les paramétrages d’un fonctionnement préventif (test mensuel de 1 heures),
- Le paramétrage des horaires de fonctionnement de l’éclairage public de l’écluse,
- La fourniture, en français, de toutes les documentations des appareils et appareillages fournis et travaux réalisés (plans de récolement)
- Rapport d’auto contrôle et essai coprec
- Doe
Ainsi que toutes sujétions liées
LE FORFAIT 
</t>
  </si>
  <si>
    <t>Voies Navigables de France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</si>
</sst>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1]_-;\-* #,##0.00\ [$€-1]_-;_-* &quot;-&quot;??\ [$€-1]_-"/>
    <numFmt numFmtId="165" formatCode="#,##0.00_ ;\-#,##0.00\ "/>
    <numFmt numFmtId="166" formatCode="###\ ###\ ##0.000"/>
    <numFmt numFmtId="167" formatCode="d/m/yy\ h:mm;@"/>
    <numFmt numFmtId="168" formatCode="###\ ###\ ##0.00"/>
  </numFmts>
  <fonts count="26" x14ac:knownFonts="1">
    <font>
      <sz val="10"/>
      <name val="Arial"/>
    </font>
    <font>
      <sz val="10"/>
      <name val="Arial"/>
    </font>
    <font>
      <i/>
      <sz val="10"/>
      <name val="Times New Roman"/>
      <family val="1"/>
    </font>
    <font>
      <sz val="10"/>
      <name val="Times New Roman"/>
      <family val="1"/>
    </font>
    <font>
      <sz val="10"/>
      <name val="Arial"/>
      <family val="2"/>
    </font>
    <font>
      <sz val="9"/>
      <name val="Trebuchet MS"/>
      <family val="2"/>
    </font>
    <font>
      <b/>
      <sz val="10"/>
      <name val="Trebuchet MS"/>
      <family val="2"/>
    </font>
    <font>
      <i/>
      <sz val="10"/>
      <name val="Trebuchet MS"/>
      <family val="2"/>
    </font>
    <font>
      <b/>
      <sz val="9"/>
      <name val="Trebuchet MS"/>
      <family val="2"/>
    </font>
    <font>
      <i/>
      <sz val="9"/>
      <name val="Trebuchet MS"/>
      <family val="2"/>
    </font>
    <font>
      <b/>
      <sz val="10"/>
      <name val="Times New Roman"/>
      <family val="1"/>
    </font>
    <font>
      <b/>
      <sz val="14"/>
      <name val="Trebuchet MS"/>
      <family val="2"/>
    </font>
    <font>
      <b/>
      <sz val="9"/>
      <color indexed="8"/>
      <name val="Times New Roman"/>
      <family val="1"/>
    </font>
    <font>
      <b/>
      <sz val="10"/>
      <color indexed="9"/>
      <name val="Trebuchet MS"/>
      <family val="2"/>
    </font>
    <font>
      <b/>
      <sz val="9"/>
      <color indexed="9"/>
      <name val="Trebuchet MS"/>
      <family val="2"/>
    </font>
    <font>
      <i/>
      <sz val="9"/>
      <color indexed="22"/>
      <name val="Trebuchet MS"/>
    </font>
    <font>
      <sz val="9"/>
      <name val="Trebuchet MS"/>
    </font>
    <font>
      <sz val="9"/>
      <name val="Trebuchet MS"/>
    </font>
    <font>
      <sz val="9"/>
      <name val="Trebuchet MS"/>
    </font>
    <font>
      <sz val="9"/>
      <name val="Trebuchet MS"/>
    </font>
    <font>
      <sz val="9"/>
      <name val="Trebuchet MS"/>
    </font>
    <font>
      <sz val="9"/>
      <name val="Trebuchet MS"/>
    </font>
    <font>
      <sz val="9"/>
      <name val="Trebuchet MS"/>
    </font>
    <font>
      <i/>
      <sz val="9"/>
      <name val="Trebuchet MS"/>
    </font>
    <font>
      <i/>
      <sz val="9"/>
      <name val="Trebuchet MS"/>
    </font>
    <font>
      <b/>
      <sz val="9"/>
      <name val="Trebuchet MS"/>
    </font>
  </fonts>
  <fills count="5">
    <fill>
      <patternFill patternType="none"/>
    </fill>
    <fill>
      <patternFill patternType="gray125"/>
    </fill>
    <fill>
      <patternFill patternType="solid">
        <fgColor indexed="30"/>
        <bgColor indexed="64"/>
      </patternFill>
    </fill>
    <fill>
      <patternFill patternType="solid">
        <fgColor indexed="26"/>
        <bgColor indexed="64"/>
      </patternFill>
    </fill>
    <fill>
      <patternFill patternType="solid">
        <fgColor indexed="22"/>
        <bgColor indexed="64"/>
      </patternFill>
    </fill>
  </fills>
  <borders count="21">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8"/>
      </top>
      <bottom style="thin">
        <color indexed="64"/>
      </bottom>
      <diagonal/>
    </border>
    <border>
      <left/>
      <right style="thin">
        <color indexed="64"/>
      </right>
      <top/>
      <bottom style="thin">
        <color indexed="64"/>
      </bottom>
      <diagonal/>
    </border>
    <border>
      <left style="thin">
        <color indexed="8"/>
      </left>
      <right style="thin">
        <color indexed="8"/>
      </right>
      <top/>
      <bottom/>
      <diagonal/>
    </border>
    <border>
      <left style="thin">
        <color indexed="8"/>
      </left>
      <right style="thin">
        <color indexed="8"/>
      </right>
      <top style="thin">
        <color indexed="8"/>
      </top>
      <bottom/>
      <diagonal/>
    </border>
    <border>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bottom/>
      <diagonal/>
    </border>
    <border>
      <left/>
      <right style="thin">
        <color indexed="8"/>
      </right>
      <top/>
      <bottom/>
      <diagonal/>
    </border>
    <border>
      <left/>
      <right style="thin">
        <color indexed="8"/>
      </right>
      <top style="thin">
        <color indexed="8"/>
      </top>
      <bottom style="thin">
        <color indexed="8"/>
      </bottom>
      <diagonal/>
    </border>
  </borders>
  <cellStyleXfs count="3">
    <xf numFmtId="0" fontId="0" fillId="0" borderId="0"/>
    <xf numFmtId="164" fontId="1" fillId="0" borderId="0" applyFont="0" applyFill="0" applyBorder="0" applyAlignment="0" applyProtection="0"/>
    <xf numFmtId="0" fontId="4" fillId="0" borderId="0"/>
  </cellStyleXfs>
  <cellXfs count="48">
    <xf numFmtId="0" fontId="0" fillId="0" borderId="0" xfId="0"/>
    <xf numFmtId="0" fontId="6" fillId="0" borderId="0" xfId="2" applyFont="1" applyBorder="1" applyAlignment="1" applyProtection="1">
      <alignment horizontal="right" vertical="top"/>
    </xf>
    <xf numFmtId="0" fontId="10" fillId="0" borderId="0" xfId="2" applyFont="1" applyBorder="1" applyAlignment="1" applyProtection="1">
      <alignment horizontal="right" vertical="top"/>
    </xf>
    <xf numFmtId="0" fontId="12" fillId="0" borderId="0" xfId="0" applyFont="1" applyAlignment="1" applyProtection="1">
      <alignment horizontal="left" vertical="center" readingOrder="1"/>
    </xf>
    <xf numFmtId="0" fontId="4" fillId="0" borderId="0" xfId="2" applyProtection="1"/>
    <xf numFmtId="167" fontId="7" fillId="0" borderId="0" xfId="2" applyNumberFormat="1" applyFont="1" applyAlignment="1" applyProtection="1">
      <alignment horizontal="right"/>
    </xf>
    <xf numFmtId="0" fontId="3" fillId="0" borderId="0" xfId="0" applyFont="1" applyProtection="1"/>
    <xf numFmtId="0" fontId="7" fillId="0" borderId="0" xfId="2" applyFont="1" applyAlignment="1" applyProtection="1">
      <alignment horizontal="right" vertical="top"/>
    </xf>
    <xf numFmtId="0" fontId="2" fillId="0" borderId="0" xfId="2" applyFont="1" applyAlignment="1" applyProtection="1">
      <alignment horizontal="right" vertical="top"/>
    </xf>
    <xf numFmtId="0" fontId="7" fillId="0" borderId="1" xfId="2" applyFont="1" applyBorder="1" applyAlignment="1" applyProtection="1">
      <alignment horizontal="left" vertical="top"/>
    </xf>
    <xf numFmtId="0" fontId="3" fillId="0" borderId="0" xfId="0" applyFont="1" applyAlignment="1" applyProtection="1">
      <alignment horizontal="center"/>
    </xf>
    <xf numFmtId="0" fontId="5" fillId="0" borderId="0" xfId="0" applyFont="1" applyProtection="1"/>
    <xf numFmtId="165" fontId="8" fillId="0" borderId="2" xfId="1" applyNumberFormat="1" applyFont="1" applyBorder="1" applyAlignment="1" applyProtection="1">
      <alignment horizontal="right" vertical="top" wrapText="1"/>
    </xf>
    <xf numFmtId="0" fontId="9" fillId="0" borderId="1" xfId="0" applyFont="1" applyBorder="1" applyAlignment="1" applyProtection="1">
      <alignment horizontal="left" vertical="top"/>
    </xf>
    <xf numFmtId="0" fontId="9" fillId="0" borderId="3" xfId="0" applyFont="1" applyBorder="1" applyAlignment="1" applyProtection="1">
      <alignment horizontal="left" vertical="top"/>
    </xf>
    <xf numFmtId="0" fontId="9" fillId="0" borderId="4" xfId="0" applyFont="1" applyBorder="1" applyAlignment="1" applyProtection="1">
      <alignment horizontal="left" vertical="top"/>
    </xf>
    <xf numFmtId="0" fontId="9" fillId="0" borderId="5" xfId="0" applyFont="1" applyBorder="1" applyAlignment="1" applyProtection="1">
      <alignment horizontal="left" vertical="top"/>
    </xf>
    <xf numFmtId="165" fontId="8" fillId="0" borderId="6" xfId="1" applyNumberFormat="1" applyFont="1" applyBorder="1" applyAlignment="1" applyProtection="1">
      <alignment horizontal="right" vertical="top" wrapText="1"/>
    </xf>
    <xf numFmtId="0" fontId="3" fillId="0" borderId="0" xfId="0" applyFont="1" applyAlignment="1" applyProtection="1">
      <alignment horizontal="right"/>
    </xf>
    <xf numFmtId="0" fontId="3" fillId="0" borderId="0" xfId="0" applyFont="1" applyAlignment="1" applyProtection="1">
      <alignment horizontal="left"/>
    </xf>
    <xf numFmtId="0" fontId="13" fillId="2" borderId="7" xfId="0" applyFont="1" applyFill="1" applyBorder="1" applyAlignment="1" applyProtection="1">
      <alignment horizontal="center" vertical="center" wrapText="1"/>
    </xf>
    <xf numFmtId="0" fontId="9" fillId="0" borderId="0" xfId="0" applyFont="1" applyBorder="1" applyAlignment="1" applyProtection="1">
      <alignment horizontal="left" vertical="top"/>
    </xf>
    <xf numFmtId="0" fontId="7" fillId="0" borderId="4" xfId="2" applyFont="1" applyBorder="1" applyAlignment="1" applyProtection="1">
      <alignment horizontal="left" vertical="center" wrapText="1"/>
    </xf>
    <xf numFmtId="10" fontId="15" fillId="0" borderId="0" xfId="0" applyNumberFormat="1" applyFont="1" applyProtection="1">
      <protection hidden="1"/>
    </xf>
    <xf numFmtId="0" fontId="16" fillId="0" borderId="14" xfId="0" applyFont="1" applyBorder="1" applyAlignment="1">
      <alignment horizontal="left" vertical="top"/>
    </xf>
    <xf numFmtId="0" fontId="16" fillId="0" borderId="15" xfId="0" applyFont="1" applyBorder="1" applyAlignment="1">
      <alignment horizontal="left" vertical="top"/>
    </xf>
    <xf numFmtId="0" fontId="17" fillId="0" borderId="15" xfId="0" applyFont="1" applyBorder="1" applyAlignment="1">
      <alignment horizontal="left" vertical="top" wrapText="1"/>
    </xf>
    <xf numFmtId="0" fontId="17" fillId="0" borderId="14" xfId="0" applyFont="1" applyBorder="1" applyAlignment="1">
      <alignment horizontal="left" vertical="justify" wrapText="1"/>
    </xf>
    <xf numFmtId="0" fontId="18" fillId="0" borderId="15" xfId="0" applyFont="1" applyBorder="1" applyAlignment="1">
      <alignment horizontal="center" vertical="top"/>
    </xf>
    <xf numFmtId="168" fontId="19" fillId="0" borderId="15" xfId="0" applyNumberFormat="1" applyFont="1" applyBorder="1" applyAlignment="1" applyProtection="1">
      <alignment horizontal="right" vertical="top"/>
      <protection locked="0"/>
    </xf>
    <xf numFmtId="166" fontId="20" fillId="0" borderId="15" xfId="0" applyNumberFormat="1" applyFont="1" applyBorder="1" applyAlignment="1">
      <alignment horizontal="right" vertical="top"/>
    </xf>
    <xf numFmtId="166" fontId="21" fillId="3" borderId="7" xfId="0" applyNumberFormat="1" applyFont="1" applyFill="1" applyBorder="1" applyAlignment="1" applyProtection="1">
      <alignment horizontal="right" vertical="center" wrapText="1"/>
      <protection locked="0"/>
    </xf>
    <xf numFmtId="168" fontId="22" fillId="0" borderId="14" xfId="0" applyNumberFormat="1" applyFont="1" applyBorder="1" applyAlignment="1" applyProtection="1">
      <alignment horizontal="right" vertical="top"/>
    </xf>
    <xf numFmtId="168" fontId="22" fillId="0" borderId="15" xfId="0" applyNumberFormat="1" applyFont="1" applyBorder="1" applyAlignment="1" applyProtection="1">
      <alignment horizontal="right" vertical="top"/>
    </xf>
    <xf numFmtId="0" fontId="23" fillId="0" borderId="18" xfId="0" applyFont="1" applyBorder="1" applyAlignment="1">
      <alignment horizontal="left" vertical="top"/>
    </xf>
    <xf numFmtId="10" fontId="24" fillId="0" borderId="19" xfId="0" applyNumberFormat="1" applyFont="1" applyBorder="1" applyAlignment="1" applyProtection="1">
      <alignment horizontal="right" vertical="top"/>
    </xf>
    <xf numFmtId="0" fontId="11" fillId="0" borderId="0" xfId="2" applyFont="1" applyAlignment="1" applyProtection="1">
      <alignment horizontal="center"/>
    </xf>
    <xf numFmtId="0" fontId="6" fillId="0" borderId="3" xfId="2" applyFont="1" applyBorder="1" applyAlignment="1" applyProtection="1">
      <alignment horizontal="left" vertical="center" wrapText="1"/>
    </xf>
    <xf numFmtId="0" fontId="6" fillId="0" borderId="8" xfId="2" applyFont="1" applyBorder="1" applyAlignment="1" applyProtection="1">
      <alignment horizontal="left" vertical="center" wrapText="1"/>
    </xf>
    <xf numFmtId="0" fontId="6" fillId="0" borderId="5" xfId="2" applyFont="1" applyBorder="1" applyAlignment="1" applyProtection="1">
      <alignment horizontal="left" vertical="center" wrapText="1"/>
    </xf>
    <xf numFmtId="0" fontId="6" fillId="0" borderId="13" xfId="2" applyFont="1" applyBorder="1" applyAlignment="1" applyProtection="1">
      <alignment horizontal="left" vertical="center" wrapText="1"/>
    </xf>
    <xf numFmtId="0" fontId="25" fillId="4" borderId="17" xfId="0" applyFont="1" applyFill="1" applyBorder="1" applyAlignment="1">
      <alignment horizontal="left" vertical="top" wrapText="1"/>
    </xf>
    <xf numFmtId="0" fontId="25" fillId="4" borderId="16" xfId="0" applyFont="1" applyFill="1" applyBorder="1" applyAlignment="1">
      <alignment horizontal="left" vertical="top"/>
    </xf>
    <xf numFmtId="0" fontId="25" fillId="4" borderId="20" xfId="0" applyFont="1" applyFill="1" applyBorder="1" applyAlignment="1">
      <alignment horizontal="left" vertical="top"/>
    </xf>
    <xf numFmtId="0" fontId="14" fillId="2" borderId="9" xfId="0" applyFont="1" applyFill="1" applyBorder="1" applyAlignment="1" applyProtection="1">
      <alignment horizontal="center" vertical="top" wrapText="1"/>
    </xf>
    <xf numFmtId="0" fontId="14" fillId="2" borderId="10" xfId="0" applyFont="1" applyFill="1" applyBorder="1" applyAlignment="1" applyProtection="1">
      <alignment horizontal="center" vertical="top" wrapText="1"/>
    </xf>
    <xf numFmtId="0" fontId="14" fillId="2" borderId="11" xfId="0" applyFont="1" applyFill="1" applyBorder="1" applyAlignment="1" applyProtection="1">
      <alignment horizontal="center" vertical="top" wrapText="1"/>
    </xf>
    <xf numFmtId="0" fontId="5" fillId="0" borderId="12" xfId="0" applyFont="1" applyBorder="1" applyAlignment="1" applyProtection="1">
      <alignment horizontal="center" vertical="top" wrapText="1"/>
    </xf>
  </cellXfs>
  <cellStyles count="3">
    <cellStyle name="Euro" xfId="1" xr:uid="{0DB99DC7-4C9B-4C6E-9BF0-29515AE505EA}"/>
    <cellStyle name="Normal" xfId="0" builtinId="0"/>
    <cellStyle name="Normal 2" xfId="2" xr:uid="{2FEB1DF0-D378-4E62-B2B4-1DA4665C1C5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31</xdr:col>
      <xdr:colOff>342900</xdr:colOff>
      <xdr:row>0</xdr:row>
      <xdr:rowOff>0</xdr:rowOff>
    </xdr:to>
    <xdr:pic>
      <xdr:nvPicPr>
        <xdr:cNvPr id="1025" name="Picture 1">
          <a:extLst>
            <a:ext uri="{FF2B5EF4-FFF2-40B4-BE49-F238E27FC236}">
              <a16:creationId xmlns:a16="http://schemas.microsoft.com/office/drawing/2014/main" id="{E50E17B0-8983-E388-74EA-2A2CF06DAB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5403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6F942-31C4-4C0B-9218-87FC5F307B2E}">
  <sheetPr>
    <pageSetUpPr fitToPage="1"/>
  </sheetPr>
  <dimension ref="A1:J33"/>
  <sheetViews>
    <sheetView showGridLines="0" tabSelected="1" topLeftCell="B13" zoomScaleNormal="100" workbookViewId="0">
      <selection activeCell="M13" sqref="M13"/>
    </sheetView>
  </sheetViews>
  <sheetFormatPr baseColWidth="10" defaultColWidth="11.5703125" defaultRowHeight="12.75" x14ac:dyDescent="0.2"/>
  <cols>
    <col min="1" max="1" width="0.140625" style="6" hidden="1" customWidth="1"/>
    <col min="2" max="2" width="16.7109375" style="18" customWidth="1"/>
    <col min="3" max="3" width="45.7109375" style="19" customWidth="1"/>
    <col min="4" max="4" width="5.7109375" style="6" customWidth="1"/>
    <col min="5" max="6" width="13.7109375" style="18" customWidth="1"/>
    <col min="7" max="7" width="0" style="18" hidden="1" customWidth="1"/>
    <col min="8" max="8" width="14.140625" style="18" customWidth="1"/>
    <col min="9" max="10" width="0" style="6" hidden="1" customWidth="1"/>
    <col min="11" max="19" width="14.140625" style="6" customWidth="1"/>
    <col min="20" max="16384" width="11.5703125" style="6"/>
  </cols>
  <sheetData>
    <row r="1" spans="1:10" ht="15" x14ac:dyDescent="0.3">
      <c r="A1" s="6" t="s">
        <v>15</v>
      </c>
      <c r="B1" s="3"/>
      <c r="C1" s="4"/>
      <c r="D1" s="4"/>
      <c r="E1" s="4"/>
      <c r="F1" s="4"/>
      <c r="G1" s="4"/>
      <c r="H1" s="5" t="str">
        <f ca="1">"Edité le "&amp;TEXT(NOW(),"jj/mm/aa hh:mm:ss")</f>
        <v>Edité le 15/09/25 10:24:33</v>
      </c>
    </row>
    <row r="2" spans="1:10" ht="15" x14ac:dyDescent="0.2">
      <c r="A2" s="6" t="s">
        <v>16</v>
      </c>
      <c r="B2" s="3"/>
      <c r="C2" s="4"/>
      <c r="D2" s="4"/>
      <c r="E2" s="4"/>
      <c r="F2" s="7"/>
      <c r="G2" s="7"/>
      <c r="H2" s="1" t="s">
        <v>17</v>
      </c>
    </row>
    <row r="3" spans="1:10" x14ac:dyDescent="0.2">
      <c r="A3" s="6" t="s">
        <v>20</v>
      </c>
      <c r="B3" s="3"/>
      <c r="C3" s="4"/>
      <c r="D3" s="4"/>
      <c r="E3" s="4"/>
      <c r="F3" s="8"/>
      <c r="G3" s="8"/>
      <c r="H3" s="2" t="s">
        <v>19</v>
      </c>
    </row>
    <row r="4" spans="1:10" ht="18.75" x14ac:dyDescent="0.3">
      <c r="B4" s="36" t="s">
        <v>14</v>
      </c>
      <c r="C4" s="36"/>
      <c r="D4" s="36"/>
      <c r="E4" s="36"/>
      <c r="F4" s="36"/>
      <c r="G4" s="36"/>
      <c r="H4" s="36"/>
    </row>
    <row r="5" spans="1:10" x14ac:dyDescent="0.2">
      <c r="B5" s="4"/>
      <c r="C5" s="4"/>
      <c r="D5" s="4"/>
      <c r="E5" s="4"/>
      <c r="F5" s="4"/>
      <c r="G5" s="4"/>
      <c r="H5" s="4"/>
    </row>
    <row r="6" spans="1:10" x14ac:dyDescent="0.2">
      <c r="B6" s="4"/>
      <c r="C6" s="4"/>
      <c r="D6" s="4"/>
      <c r="E6" s="4"/>
      <c r="F6" s="4"/>
      <c r="G6" s="4"/>
      <c r="H6" s="4"/>
    </row>
    <row r="7" spans="1:10" ht="15" customHeight="1" x14ac:dyDescent="0.2">
      <c r="B7" s="9" t="s">
        <v>8</v>
      </c>
      <c r="C7" s="37" t="s">
        <v>18</v>
      </c>
      <c r="D7" s="37"/>
      <c r="E7" s="37"/>
      <c r="F7" s="37"/>
      <c r="G7" s="37"/>
      <c r="H7" s="38"/>
    </row>
    <row r="8" spans="1:10" ht="15" x14ac:dyDescent="0.2">
      <c r="B8" s="22" t="s">
        <v>13</v>
      </c>
      <c r="C8" s="39" t="s">
        <v>55</v>
      </c>
      <c r="D8" s="39"/>
      <c r="E8" s="39"/>
      <c r="F8" s="39"/>
      <c r="G8" s="39"/>
      <c r="H8" s="40"/>
    </row>
    <row r="10" spans="1:10" s="10" customFormat="1" ht="30" customHeight="1" x14ac:dyDescent="0.35">
      <c r="B10" s="20" t="s">
        <v>9</v>
      </c>
      <c r="C10" s="20" t="s">
        <v>1</v>
      </c>
      <c r="D10" s="20" t="s">
        <v>0</v>
      </c>
      <c r="E10" s="20" t="s">
        <v>3</v>
      </c>
      <c r="F10" s="20" t="s">
        <v>12</v>
      </c>
      <c r="G10" s="20" t="s">
        <v>11</v>
      </c>
      <c r="H10" s="20" t="s">
        <v>2</v>
      </c>
      <c r="I10" s="10" t="s">
        <v>10</v>
      </c>
      <c r="J10" s="23">
        <v>0.2</v>
      </c>
    </row>
    <row r="11" spans="1:10" s="11" customFormat="1" ht="15" x14ac:dyDescent="0.35">
      <c r="B11" s="41" t="s">
        <v>21</v>
      </c>
      <c r="C11" s="42"/>
      <c r="D11" s="42"/>
      <c r="E11" s="42"/>
      <c r="F11" s="42"/>
      <c r="G11" s="42"/>
      <c r="H11" s="43"/>
      <c r="J11" s="6"/>
    </row>
    <row r="12" spans="1:10" s="11" customFormat="1" ht="15" customHeight="1" x14ac:dyDescent="0.35">
      <c r="A12" s="6" t="s">
        <v>25</v>
      </c>
      <c r="B12" s="25" t="s">
        <v>22</v>
      </c>
      <c r="C12" s="26" t="s">
        <v>23</v>
      </c>
      <c r="D12" s="28" t="s">
        <v>24</v>
      </c>
      <c r="E12" s="30">
        <v>1</v>
      </c>
      <c r="F12" s="31"/>
      <c r="G12" s="29"/>
      <c r="H12" s="33">
        <f>IF(OR(E12="",F12=""),,ROUND(E12*F12+(E12*F12*G12/100),2))</f>
        <v>0</v>
      </c>
      <c r="I12" s="23">
        <v>0.2</v>
      </c>
      <c r="J12" s="23">
        <f>IF(DPGF!I12=DPGF!J10,DPGF!H12,)</f>
        <v>0</v>
      </c>
    </row>
    <row r="13" spans="1:10" s="11" customFormat="1" ht="375" x14ac:dyDescent="0.35">
      <c r="B13" s="24" t="s">
        <v>26</v>
      </c>
      <c r="C13" s="27" t="s">
        <v>27</v>
      </c>
      <c r="D13" s="24" t="s">
        <v>26</v>
      </c>
      <c r="E13" s="24"/>
      <c r="F13" s="24"/>
      <c r="G13" s="24"/>
      <c r="H13" s="24"/>
    </row>
    <row r="14" spans="1:10" s="11" customFormat="1" ht="15" x14ac:dyDescent="0.35">
      <c r="A14" s="6" t="s">
        <v>30</v>
      </c>
      <c r="B14" s="25" t="s">
        <v>28</v>
      </c>
      <c r="C14" s="26" t="s">
        <v>29</v>
      </c>
      <c r="D14" s="28" t="s">
        <v>24</v>
      </c>
      <c r="E14" s="30">
        <v>1</v>
      </c>
      <c r="F14" s="31"/>
      <c r="G14" s="29"/>
      <c r="H14" s="33">
        <f>IF(OR(E14="",F14=""),,ROUND(E14*F14+(E14*F14*G14/100),2))</f>
        <v>0</v>
      </c>
      <c r="I14" s="23">
        <v>0.2</v>
      </c>
      <c r="J14" s="23">
        <f>IF(DPGF!I14=DPGF!J10,DPGF!H14,)</f>
        <v>0</v>
      </c>
    </row>
    <row r="15" spans="1:10" s="11" customFormat="1" ht="409.5" x14ac:dyDescent="0.35">
      <c r="B15" s="24" t="s">
        <v>26</v>
      </c>
      <c r="C15" s="27" t="s">
        <v>31</v>
      </c>
      <c r="D15" s="24" t="s">
        <v>26</v>
      </c>
      <c r="E15" s="24"/>
      <c r="F15" s="24"/>
      <c r="G15" s="24"/>
      <c r="H15" s="24"/>
    </row>
    <row r="16" spans="1:10" ht="30" x14ac:dyDescent="0.2">
      <c r="B16" s="24" t="s">
        <v>26</v>
      </c>
      <c r="C16" s="27" t="s">
        <v>32</v>
      </c>
      <c r="D16" s="24" t="s">
        <v>26</v>
      </c>
      <c r="E16" s="24"/>
      <c r="F16" s="24"/>
      <c r="G16" s="24"/>
      <c r="H16" s="24"/>
    </row>
    <row r="17" spans="1:10" ht="15" x14ac:dyDescent="0.35">
      <c r="A17" s="6" t="s">
        <v>35</v>
      </c>
      <c r="B17" s="25" t="s">
        <v>33</v>
      </c>
      <c r="C17" s="26" t="s">
        <v>34</v>
      </c>
      <c r="D17" s="28" t="s">
        <v>24</v>
      </c>
      <c r="E17" s="30">
        <v>1</v>
      </c>
      <c r="F17" s="31"/>
      <c r="G17" s="29"/>
      <c r="H17" s="33">
        <f>IF(OR(E17="",F17=""),,ROUND(E17*F17+(E17*F17*G17/100),2))</f>
        <v>0</v>
      </c>
      <c r="I17" s="23">
        <v>0.2</v>
      </c>
      <c r="J17" s="23">
        <f>IF(DPGF!I17=DPGF!J10,DPGF!H17,)</f>
        <v>0</v>
      </c>
    </row>
    <row r="18" spans="1:10" ht="409.5" x14ac:dyDescent="0.2">
      <c r="B18" s="24" t="s">
        <v>26</v>
      </c>
      <c r="C18" s="27" t="s">
        <v>36</v>
      </c>
      <c r="D18" s="24" t="s">
        <v>26</v>
      </c>
      <c r="E18" s="24"/>
      <c r="F18" s="24"/>
      <c r="G18" s="24"/>
      <c r="H18" s="24"/>
    </row>
    <row r="19" spans="1:10" ht="30" x14ac:dyDescent="0.35">
      <c r="A19" s="6" t="s">
        <v>39</v>
      </c>
      <c r="B19" s="25" t="s">
        <v>37</v>
      </c>
      <c r="C19" s="26" t="s">
        <v>38</v>
      </c>
      <c r="D19" s="28" t="s">
        <v>24</v>
      </c>
      <c r="E19" s="30">
        <v>1</v>
      </c>
      <c r="F19" s="31"/>
      <c r="G19" s="29"/>
      <c r="H19" s="33">
        <f>IF(OR(E19="",F19=""),,ROUND(E19*F19+(E19*F19*G19/100),2))</f>
        <v>0</v>
      </c>
      <c r="I19" s="23">
        <v>0.2</v>
      </c>
      <c r="J19" s="23">
        <f>IF(DPGF!I19=DPGF!J10,DPGF!H19,)</f>
        <v>0</v>
      </c>
    </row>
    <row r="20" spans="1:10" ht="360" x14ac:dyDescent="0.2">
      <c r="B20" s="24" t="s">
        <v>26</v>
      </c>
      <c r="C20" s="27" t="s">
        <v>40</v>
      </c>
      <c r="D20" s="24" t="s">
        <v>26</v>
      </c>
      <c r="E20" s="24"/>
      <c r="F20" s="24"/>
      <c r="G20" s="24"/>
      <c r="H20" s="24"/>
    </row>
    <row r="21" spans="1:10" ht="285" x14ac:dyDescent="0.2">
      <c r="B21" s="24" t="s">
        <v>26</v>
      </c>
      <c r="C21" s="27" t="s">
        <v>41</v>
      </c>
      <c r="D21" s="24" t="s">
        <v>26</v>
      </c>
      <c r="E21" s="24"/>
      <c r="F21" s="24"/>
      <c r="G21" s="24"/>
      <c r="H21" s="24"/>
    </row>
    <row r="22" spans="1:10" ht="30" x14ac:dyDescent="0.35">
      <c r="A22" s="6" t="s">
        <v>44</v>
      </c>
      <c r="B22" s="25" t="s">
        <v>42</v>
      </c>
      <c r="C22" s="26" t="s">
        <v>43</v>
      </c>
      <c r="D22" s="28" t="s">
        <v>24</v>
      </c>
      <c r="E22" s="30">
        <v>1</v>
      </c>
      <c r="F22" s="31"/>
      <c r="G22" s="29"/>
      <c r="H22" s="33">
        <f>IF(OR(E22="",F22=""),,ROUND(E22*F22+(E22*F22*G22/100),2))</f>
        <v>0</v>
      </c>
      <c r="I22" s="23">
        <v>0.2</v>
      </c>
      <c r="J22" s="23">
        <f>IF(DPGF!I22=DPGF!J10,DPGF!H22,)</f>
        <v>0</v>
      </c>
    </row>
    <row r="23" spans="1:10" ht="345" x14ac:dyDescent="0.2">
      <c r="B23" s="24" t="s">
        <v>26</v>
      </c>
      <c r="C23" s="27" t="s">
        <v>45</v>
      </c>
      <c r="D23" s="24" t="s">
        <v>26</v>
      </c>
      <c r="E23" s="24"/>
      <c r="F23" s="24"/>
      <c r="G23" s="24"/>
      <c r="H23" s="24"/>
    </row>
    <row r="24" spans="1:10" ht="165" x14ac:dyDescent="0.2">
      <c r="B24" s="24" t="s">
        <v>26</v>
      </c>
      <c r="C24" s="27" t="s">
        <v>46</v>
      </c>
      <c r="D24" s="24" t="s">
        <v>26</v>
      </c>
      <c r="E24" s="24"/>
      <c r="F24" s="24"/>
      <c r="G24" s="24"/>
      <c r="H24" s="24"/>
    </row>
    <row r="25" spans="1:10" ht="15" x14ac:dyDescent="0.35">
      <c r="A25" s="6" t="s">
        <v>49</v>
      </c>
      <c r="B25" s="25" t="s">
        <v>47</v>
      </c>
      <c r="C25" s="26" t="s">
        <v>48</v>
      </c>
      <c r="D25" s="28" t="s">
        <v>24</v>
      </c>
      <c r="E25" s="30">
        <v>1</v>
      </c>
      <c r="F25" s="31"/>
      <c r="G25" s="29"/>
      <c r="H25" s="33">
        <f>IF(OR(E25="",F25=""),,ROUND(E25*F25+(E25*F25*G25/100),2))</f>
        <v>0</v>
      </c>
      <c r="I25" s="23">
        <v>0.2</v>
      </c>
      <c r="J25" s="23">
        <f>IF(DPGF!I25=DPGF!J10,DPGF!H25,)</f>
        <v>0</v>
      </c>
    </row>
    <row r="26" spans="1:10" ht="225" x14ac:dyDescent="0.2">
      <c r="B26" s="24" t="s">
        <v>26</v>
      </c>
      <c r="C26" s="27" t="s">
        <v>50</v>
      </c>
      <c r="D26" s="24" t="s">
        <v>26</v>
      </c>
      <c r="E26" s="24"/>
      <c r="F26" s="24"/>
      <c r="G26" s="24"/>
      <c r="H26" s="24"/>
    </row>
    <row r="27" spans="1:10" ht="30" x14ac:dyDescent="0.35">
      <c r="A27" s="6" t="s">
        <v>53</v>
      </c>
      <c r="B27" s="25" t="s">
        <v>51</v>
      </c>
      <c r="C27" s="26" t="s">
        <v>52</v>
      </c>
      <c r="D27" s="28" t="s">
        <v>24</v>
      </c>
      <c r="E27" s="30">
        <v>1</v>
      </c>
      <c r="F27" s="31"/>
      <c r="G27" s="29"/>
      <c r="H27" s="33">
        <f>IF(OR(E27="",F27=""),,ROUND(E27*F27+(E27*F27*G27/100),2))</f>
        <v>0</v>
      </c>
      <c r="I27" s="23">
        <v>0.2</v>
      </c>
      <c r="J27" s="23">
        <f>IF(DPGF!I27=DPGF!J10,DPGF!H27,)</f>
        <v>0</v>
      </c>
    </row>
    <row r="28" spans="1:10" ht="409.5" x14ac:dyDescent="0.2">
      <c r="B28" s="24" t="s">
        <v>26</v>
      </c>
      <c r="C28" s="27" t="s">
        <v>54</v>
      </c>
      <c r="D28" s="24" t="s">
        <v>26</v>
      </c>
      <c r="E28" s="24"/>
      <c r="F28" s="24"/>
      <c r="G28" s="24"/>
      <c r="H28" s="24"/>
    </row>
    <row r="29" spans="1:10" ht="15" x14ac:dyDescent="0.2">
      <c r="B29" s="47"/>
      <c r="C29" s="47"/>
      <c r="D29" s="47"/>
      <c r="E29" s="47"/>
      <c r="F29" s="47"/>
      <c r="G29" s="47"/>
      <c r="H29" s="47"/>
    </row>
    <row r="30" spans="1:10" ht="15" x14ac:dyDescent="0.2">
      <c r="B30" s="44" t="s">
        <v>7</v>
      </c>
      <c r="C30" s="45"/>
      <c r="D30" s="45"/>
      <c r="E30" s="45"/>
      <c r="F30" s="45"/>
      <c r="G30" s="45"/>
      <c r="H30" s="46"/>
    </row>
    <row r="31" spans="1:10" ht="15" x14ac:dyDescent="0.2">
      <c r="B31" s="13" t="s">
        <v>4</v>
      </c>
      <c r="C31" s="14"/>
      <c r="D31" s="14"/>
      <c r="E31" s="14"/>
      <c r="F31" s="14"/>
      <c r="G31" s="14"/>
      <c r="H31" s="12">
        <f>SUM(H12:H28)</f>
        <v>0</v>
      </c>
    </row>
    <row r="32" spans="1:10" ht="15" x14ac:dyDescent="0.2">
      <c r="B32" s="34" t="s">
        <v>5</v>
      </c>
      <c r="C32" s="21"/>
      <c r="D32" s="21" t="s">
        <v>26</v>
      </c>
      <c r="E32" s="21" t="s">
        <v>26</v>
      </c>
      <c r="F32" s="35">
        <v>0.2</v>
      </c>
      <c r="G32" s="21"/>
      <c r="H32" s="32">
        <f>ROUND(SUM(DPGF!J11:'DPGF'!J30)*0.2,2)</f>
        <v>0</v>
      </c>
    </row>
    <row r="33" spans="2:8" ht="15" x14ac:dyDescent="0.2">
      <c r="B33" s="15" t="s">
        <v>6</v>
      </c>
      <c r="C33" s="16"/>
      <c r="D33" s="16"/>
      <c r="E33" s="16"/>
      <c r="F33" s="16"/>
      <c r="G33" s="16"/>
      <c r="H33" s="17">
        <f>SUM(DPGF!$H$31:'DPGF'!H32)</f>
        <v>0</v>
      </c>
    </row>
  </sheetData>
  <sheetProtection password="BC05" sheet="1" objects="1" scenarios="1"/>
  <mergeCells count="6">
    <mergeCell ref="B4:H4"/>
    <mergeCell ref="C7:H7"/>
    <mergeCell ref="C8:H8"/>
    <mergeCell ref="B11:H11"/>
    <mergeCell ref="B30:H30"/>
    <mergeCell ref="B29:H29"/>
  </mergeCells>
  <dataValidations count="1">
    <dataValidation type="decimal" operator="greaterThanOrEqual" allowBlank="1" showInputMessage="1" showErrorMessage="1" errorTitle="Erreur de saisie" error="Vous devez saisir une valeur décimale supérieure ou égale à 0" sqref="F12 F27 F25 F22 F19 F17 F14" xr:uid="{C1EAFA4A-69D7-42CA-B40F-C13287144685}">
      <formula1>0</formula1>
    </dataValidation>
  </dataValidations>
  <pageMargins left="0.23622047244094491" right="0.23622047244094491" top="0.23622047244094491" bottom="0.51181102362204722" header="0.51181102362204722" footer="0.31496062992125984"/>
  <pageSetup paperSize="9" scale="77" fitToHeight="0" orientation="portrait" horizontalDpi="300" verticalDpi="300" r:id="rId1"/>
  <headerFooter alignWithMargins="0">
    <oddFooter>&amp;RPage : &amp;P/&amp;N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AD23BA262056642BEB82E02B481B995" ma:contentTypeVersion="" ma:contentTypeDescription="Crée un document." ma:contentTypeScope="" ma:versionID="c55d6d8ff187c785287fae3f2bf749f7">
  <xsd:schema xmlns:xsd="http://www.w3.org/2001/XMLSchema" xmlns:xs="http://www.w3.org/2001/XMLSchema" xmlns:p="http://schemas.microsoft.com/office/2006/metadata/properties" targetNamespace="http://schemas.microsoft.com/office/2006/metadata/properties" ma:root="true" ma:fieldsID="2eec21a566254336b089a5fa8461f29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71A2D08-6EAC-4794-842F-802E52615F19}">
  <ds:schemaRefs>
    <ds:schemaRef ds:uri="http://schemas.microsoft.com/sharepoint/v3/contenttype/forms"/>
  </ds:schemaRefs>
</ds:datastoreItem>
</file>

<file path=customXml/itemProps2.xml><?xml version="1.0" encoding="utf-8"?>
<ds:datastoreItem xmlns:ds="http://schemas.openxmlformats.org/officeDocument/2006/customXml" ds:itemID="{020DBBEF-8FC9-4B57-945F-054B84867F1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4F5B58B-E4A8-46AF-BB14-B2543D98EF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28</vt:i4>
      </vt:variant>
    </vt:vector>
  </HeadingPairs>
  <TitlesOfParts>
    <vt:vector size="29" baseType="lpstr">
      <vt:lpstr>DPGF</vt:lpstr>
      <vt:lpstr>DEBUT_DOC</vt:lpstr>
      <vt:lpstr>DQE_Code_Consultation</vt:lpstr>
      <vt:lpstr>DQE_Code_Lot</vt:lpstr>
      <vt:lpstr>DQE_Consultation</vt:lpstr>
      <vt:lpstr>DQE_CUMUL_HT</vt:lpstr>
      <vt:lpstr>DQE_CUMUL_TTC</vt:lpstr>
      <vt:lpstr>DQE_Libelle_Organisme</vt:lpstr>
      <vt:lpstr>DQE_Lot_traite</vt:lpstr>
      <vt:lpstr>DQE_MONTANT_TVA</vt:lpstr>
      <vt:lpstr>DQE_Niveau1_Organisme</vt:lpstr>
      <vt:lpstr>DQE_Niveau2_Organisme</vt:lpstr>
      <vt:lpstr>DQE_Niveau3_Organisme</vt:lpstr>
      <vt:lpstr>DQE_Objet_Consultation</vt:lpstr>
      <vt:lpstr>DQE_TAUX</vt:lpstr>
      <vt:lpstr>DQE_TAUX_TVA</vt:lpstr>
      <vt:lpstr>DQE_TOTAL_MONTANTHT_LABEL</vt:lpstr>
      <vt:lpstr>DQE_TOTAL_MONTANTTTC_LABEL</vt:lpstr>
      <vt:lpstr>DQE_TVA_1</vt:lpstr>
      <vt:lpstr>ID_ARTICLES</vt:lpstr>
      <vt:lpstr>Id_Consultation</vt:lpstr>
      <vt:lpstr>Id_Lot</vt:lpstr>
      <vt:lpstr>DPGF!Impression_des_titres</vt:lpstr>
      <vt:lpstr>NUM_PRIX</vt:lpstr>
      <vt:lpstr>PRIX_UNITAIRE</vt:lpstr>
      <vt:lpstr>QUANTITES_PREVUES</vt:lpstr>
      <vt:lpstr>DPGF!RABAIS</vt:lpstr>
      <vt:lpstr>TITRE</vt:lpstr>
      <vt:lpstr>Type_DE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NEGRIE Cyril</cp:lastModifiedBy>
  <dcterms:created xsi:type="dcterms:W3CDTF">2025-09-15T08:23:42Z</dcterms:created>
  <dcterms:modified xsi:type="dcterms:W3CDTF">2025-09-15T08:24:38Z</dcterms:modified>
</cp:coreProperties>
</file>